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610" activeTab="2"/>
  </bookViews>
  <sheets>
    <sheet name="見積内訳書" sheetId="1" r:id="rId1"/>
    <sheet name="法定福利費内訳書" sheetId="2" r:id="rId2"/>
    <sheet name="請求書" sheetId="3" r:id="rId3"/>
  </sheets>
  <definedNames>
    <definedName name="_xlnm.Print_Area" localSheetId="0">見積内訳書!$A:$H</definedName>
    <definedName name="_xlnm.Print_Area" localSheetId="2">請求書!$A:$I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/>
  <c r="F20"/>
  <c r="F19"/>
  <c r="F14"/>
  <c r="F18" s="1"/>
  <c r="F10"/>
  <c r="F8"/>
  <c r="F12" s="1"/>
  <c r="F16"/>
  <c r="D12" i="2"/>
  <c r="D9"/>
  <c r="C9"/>
  <c r="G24" i="1"/>
  <c r="F17"/>
  <c r="G16"/>
  <c r="G15"/>
  <c r="G17" s="1"/>
  <c r="F13"/>
  <c r="G12"/>
  <c r="G11"/>
  <c r="G10"/>
  <c r="G9"/>
  <c r="G8"/>
  <c r="G7"/>
  <c r="G13" l="1"/>
  <c r="G19"/>
  <c r="G21" s="1"/>
  <c r="G26" s="1"/>
</calcChain>
</file>

<file path=xl/sharedStrings.xml><?xml version="1.0" encoding="utf-8"?>
<sst xmlns="http://schemas.openxmlformats.org/spreadsheetml/2006/main" count="99" uniqueCount="75">
  <si>
    <t>【躯　体】</t>
    <rPh sb="1" eb="2">
      <t>ムクロ</t>
    </rPh>
    <rPh sb="3" eb="4">
      <t>カラダ</t>
    </rPh>
    <phoneticPr fontId="1"/>
  </si>
  <si>
    <t>１）型枠工</t>
    <rPh sb="2" eb="4">
      <t>カタワク</t>
    </rPh>
    <rPh sb="4" eb="5">
      <t>コウ</t>
    </rPh>
    <phoneticPr fontId="1"/>
  </si>
  <si>
    <t>　１．加工、組立</t>
    <rPh sb="3" eb="5">
      <t>カコウ</t>
    </rPh>
    <rPh sb="6" eb="8">
      <t>クミタテ</t>
    </rPh>
    <phoneticPr fontId="1"/>
  </si>
  <si>
    <t>　２．解体、片付け</t>
    <rPh sb="3" eb="5">
      <t>カイタイ</t>
    </rPh>
    <rPh sb="6" eb="8">
      <t>カタヅ</t>
    </rPh>
    <phoneticPr fontId="1"/>
  </si>
  <si>
    <t>　３．型枠木材</t>
    <rPh sb="3" eb="5">
      <t>カタワク</t>
    </rPh>
    <rPh sb="5" eb="7">
      <t>モクザイ</t>
    </rPh>
    <phoneticPr fontId="1"/>
  </si>
  <si>
    <t>　４．パイプ、サポート</t>
    <phoneticPr fontId="1"/>
  </si>
  <si>
    <t>　６．運搬費</t>
    <rPh sb="3" eb="5">
      <t>ウンパン</t>
    </rPh>
    <rPh sb="5" eb="6">
      <t>ヒ</t>
    </rPh>
    <phoneticPr fontId="1"/>
  </si>
  <si>
    <t>㎡</t>
    <phoneticPr fontId="1"/>
  </si>
  <si>
    <t>計</t>
    <rPh sb="0" eb="1">
      <t>ケイ</t>
    </rPh>
    <phoneticPr fontId="1"/>
  </si>
  <si>
    <t>２）足場工</t>
    <rPh sb="2" eb="4">
      <t>アシバ</t>
    </rPh>
    <rPh sb="4" eb="5">
      <t>コウ</t>
    </rPh>
    <phoneticPr fontId="1"/>
  </si>
  <si>
    <t>掛㎡</t>
    <rPh sb="0" eb="1">
      <t>カ</t>
    </rPh>
    <phoneticPr fontId="1"/>
  </si>
  <si>
    <t>　１．組立</t>
    <rPh sb="3" eb="5">
      <t>クミタテ</t>
    </rPh>
    <phoneticPr fontId="1"/>
  </si>
  <si>
    <t>３）一般管理費（諸経費）</t>
    <rPh sb="2" eb="4">
      <t>イッパン</t>
    </rPh>
    <rPh sb="4" eb="7">
      <t>カンリヒ</t>
    </rPh>
    <rPh sb="8" eb="11">
      <t>ショケイヒ</t>
    </rPh>
    <phoneticPr fontId="1"/>
  </si>
  <si>
    <t>約７㎡／人　＝１５０人工</t>
    <rPh sb="0" eb="1">
      <t>ヤク</t>
    </rPh>
    <rPh sb="4" eb="5">
      <t>ニン</t>
    </rPh>
    <rPh sb="10" eb="11">
      <t>ニン</t>
    </rPh>
    <rPh sb="11" eb="12">
      <t>コウ</t>
    </rPh>
    <phoneticPr fontId="1"/>
  </si>
  <si>
    <t>約３３㎡／人＝３０人工</t>
    <rPh sb="0" eb="1">
      <t>ヤク</t>
    </rPh>
    <rPh sb="5" eb="6">
      <t>ニン</t>
    </rPh>
    <rPh sb="9" eb="10">
      <t>ニン</t>
    </rPh>
    <rPh sb="10" eb="11">
      <t>コウ</t>
    </rPh>
    <phoneticPr fontId="1"/>
  </si>
  <si>
    <t>式</t>
    <rPh sb="0" eb="1">
      <t>シキ</t>
    </rPh>
    <phoneticPr fontId="1"/>
  </si>
  <si>
    <t>合計7,000,000×10％＝700,000円</t>
    <rPh sb="0" eb="2">
      <t>ゴウケイ</t>
    </rPh>
    <rPh sb="23" eb="24">
      <t>エン</t>
    </rPh>
    <phoneticPr fontId="1"/>
  </si>
  <si>
    <t>小計</t>
    <rPh sb="0" eb="2">
      <t>コバカリ</t>
    </rPh>
    <phoneticPr fontId="1"/>
  </si>
  <si>
    <t>値引き</t>
    <rPh sb="0" eb="2">
      <t>ネビ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</si>
  <si>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</si>
  <si>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人工</t>
    <rPh sb="0" eb="1">
      <t>ニン</t>
    </rPh>
    <rPh sb="1" eb="2">
      <t>コウ</t>
    </rPh>
    <phoneticPr fontId="1"/>
  </si>
  <si>
    <t>歩掛人工合計２５０人</t>
    <rPh sb="0" eb="1">
      <t>ブ</t>
    </rPh>
    <rPh sb="1" eb="2">
      <t>カカリ</t>
    </rPh>
    <rPh sb="2" eb="3">
      <t>ニン</t>
    </rPh>
    <rPh sb="3" eb="4">
      <t>コウ</t>
    </rPh>
    <rPh sb="4" eb="6">
      <t>ゴウケイ</t>
    </rPh>
    <rPh sb="9" eb="10">
      <t>ニン</t>
    </rPh>
    <phoneticPr fontId="1"/>
  </si>
  <si>
    <t>合計</t>
    <rPh sb="0" eb="2">
      <t>ゴウケイ</t>
    </rPh>
    <phoneticPr fontId="1"/>
  </si>
  <si>
    <t>名          称</t>
    <rPh sb="0" eb="1">
      <t>ナ</t>
    </rPh>
    <rPh sb="11" eb="12">
      <t>ショウ</t>
    </rPh>
    <phoneticPr fontId="1"/>
  </si>
  <si>
    <t>仕 様</t>
    <rPh sb="0" eb="1">
      <t>ツコウ</t>
    </rPh>
    <rPh sb="2" eb="3">
      <t>サマ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</si>
  <si>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</si>
  <si>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</si>
  <si>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</si>
  <si>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</si>
  <si>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備                            考</t>
    <rPh sb="0" eb="1">
      <t>ソナエ</t>
    </rPh>
    <rPh sb="29" eb="30">
      <t>コウ</t>
    </rPh>
    <phoneticPr fontId="1"/>
  </si>
  <si>
    <t>　５．取付金物</t>
    <rPh sb="3" eb="4">
      <t>ト</t>
    </rPh>
    <rPh sb="4" eb="5">
      <t>ツ</t>
    </rPh>
    <rPh sb="5" eb="7">
      <t>カナモノ</t>
    </rPh>
    <phoneticPr fontId="1"/>
  </si>
  <si>
    <t>㈱南東京土建</t>
    <rPh sb="1" eb="2">
      <t>ミナミ</t>
    </rPh>
    <rPh sb="2" eb="4">
      <t>トウキョウ</t>
    </rPh>
    <rPh sb="4" eb="6">
      <t>ドケン</t>
    </rPh>
    <phoneticPr fontId="1"/>
  </si>
  <si>
    <t>見　積　内　訳　書</t>
    <rPh sb="0" eb="1">
      <t>ケン</t>
    </rPh>
    <rPh sb="2" eb="3">
      <t>セキ</t>
    </rPh>
    <rPh sb="4" eb="5">
      <t>ナイ</t>
    </rPh>
    <rPh sb="6" eb="7">
      <t>ヤク</t>
    </rPh>
    <rPh sb="8" eb="9">
      <t>ショ</t>
    </rPh>
    <phoneticPr fontId="1"/>
  </si>
  <si>
    <t>約２０掛㎡／人　＝５０人工</t>
    <rPh sb="0" eb="1">
      <t>ヤク</t>
    </rPh>
    <rPh sb="3" eb="4">
      <t>ガカリ</t>
    </rPh>
    <rPh sb="6" eb="7">
      <t>ニン</t>
    </rPh>
    <rPh sb="11" eb="12">
      <t>ニン</t>
    </rPh>
    <rPh sb="12" eb="13">
      <t>コウ</t>
    </rPh>
    <phoneticPr fontId="1"/>
  </si>
  <si>
    <t>約５０掛㎡／人　＝２０人工</t>
    <rPh sb="0" eb="1">
      <t>ヤク</t>
    </rPh>
    <rPh sb="3" eb="4">
      <t>カカリ</t>
    </rPh>
    <rPh sb="6" eb="7">
      <t>ニン</t>
    </rPh>
    <rPh sb="11" eb="12">
      <t>ニン</t>
    </rPh>
    <rPh sb="12" eb="13">
      <t>コウ</t>
    </rPh>
    <phoneticPr fontId="1"/>
  </si>
  <si>
    <t>科目</t>
    <rPh sb="0" eb="2">
      <t>カモク</t>
    </rPh>
    <phoneticPr fontId="1"/>
  </si>
  <si>
    <t>厚生年金</t>
    <rPh sb="0" eb="2">
      <t>コウセイ</t>
    </rPh>
    <rPh sb="2" eb="4">
      <t>ネンキン</t>
    </rPh>
    <phoneticPr fontId="1"/>
  </si>
  <si>
    <t>雇用保険</t>
    <rPh sb="0" eb="2">
      <t>コヨウ</t>
    </rPh>
    <rPh sb="2" eb="4">
      <t>ホケン</t>
    </rPh>
    <phoneticPr fontId="1"/>
  </si>
  <si>
    <t>健康保険</t>
    <rPh sb="0" eb="2">
      <t>ケンコウ</t>
    </rPh>
    <rPh sb="2" eb="4">
      <t>ホケン</t>
    </rPh>
    <phoneticPr fontId="1"/>
  </si>
  <si>
    <t>子ども・子育て拠出金</t>
    <rPh sb="0" eb="1">
      <t>コ</t>
    </rPh>
    <rPh sb="4" eb="6">
      <t>コソダ</t>
    </rPh>
    <rPh sb="7" eb="10">
      <t>キョシュツキン</t>
    </rPh>
    <phoneticPr fontId="1"/>
  </si>
  <si>
    <t>介護保険料</t>
    <rPh sb="0" eb="2">
      <t>カイゴ</t>
    </rPh>
    <rPh sb="2" eb="5">
      <t>ホケンリョウ</t>
    </rPh>
    <phoneticPr fontId="1"/>
  </si>
  <si>
    <t>科目内訳</t>
    <rPh sb="0" eb="2">
      <t>カモク</t>
    </rPh>
    <rPh sb="2" eb="4">
      <t>ウチワケ</t>
    </rPh>
    <phoneticPr fontId="1"/>
  </si>
  <si>
    <t>事業主負担保険料率</t>
    <rPh sb="0" eb="3">
      <t>ジギョウヌシ</t>
    </rPh>
    <rPh sb="3" eb="5">
      <t>フタン</t>
    </rPh>
    <rPh sb="5" eb="7">
      <t>ホケン</t>
    </rPh>
    <rPh sb="7" eb="8">
      <t>リョウ</t>
    </rPh>
    <rPh sb="8" eb="9">
      <t>リツ</t>
    </rPh>
    <phoneticPr fontId="1"/>
  </si>
  <si>
    <t>従業員負担保険料率</t>
    <rPh sb="0" eb="3">
      <t>ジュウギョウイン</t>
    </rPh>
    <rPh sb="3" eb="5">
      <t>フタン</t>
    </rPh>
    <rPh sb="5" eb="7">
      <t>ホケン</t>
    </rPh>
    <rPh sb="7" eb="8">
      <t>リョウ</t>
    </rPh>
    <rPh sb="8" eb="9">
      <t>リツ</t>
    </rPh>
    <phoneticPr fontId="1"/>
  </si>
  <si>
    <t>人工金額</t>
    <rPh sb="0" eb="1">
      <t>ニン</t>
    </rPh>
    <rPh sb="1" eb="2">
      <t>コウ</t>
    </rPh>
    <rPh sb="2" eb="4">
      <t>キンガク</t>
    </rPh>
    <phoneticPr fontId="1"/>
  </si>
  <si>
    <t>人工数</t>
    <rPh sb="0" eb="2">
      <t>ジンコウ</t>
    </rPh>
    <rPh sb="2" eb="3">
      <t>カズ</t>
    </rPh>
    <phoneticPr fontId="1"/>
  </si>
  <si>
    <t>保険料率</t>
    <rPh sb="0" eb="2">
      <t>ホケン</t>
    </rPh>
    <rPh sb="2" eb="3">
      <t>リョウ</t>
    </rPh>
    <rPh sb="3" eb="4">
      <t>リツ</t>
    </rPh>
    <phoneticPr fontId="1"/>
  </si>
  <si>
    <t>請求法定福利費金額</t>
    <rPh sb="0" eb="2">
      <t>セイキュウ</t>
    </rPh>
    <rPh sb="2" eb="4">
      <t>ホウテイ</t>
    </rPh>
    <rPh sb="4" eb="6">
      <t>フクリ</t>
    </rPh>
    <rPh sb="6" eb="7">
      <t>ヒ</t>
    </rPh>
    <rPh sb="7" eb="9">
      <t>キンガク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</si>
  <si>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</si>
  <si>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</si>
  <si>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％</t>
    <phoneticPr fontId="1"/>
  </si>
  <si>
    <t>法定福利費内訳</t>
    <rPh sb="0" eb="2">
      <t>ホウテイ</t>
    </rPh>
    <rPh sb="2" eb="4">
      <t>フクリ</t>
    </rPh>
    <rPh sb="4" eb="5">
      <t>ヒ</t>
    </rPh>
    <rPh sb="5" eb="7">
      <t>ウチワケ</t>
    </rPh>
    <phoneticPr fontId="1"/>
  </si>
  <si>
    <t>御　請　求　書</t>
    <rPh sb="0" eb="1">
      <t>オ</t>
    </rPh>
    <rPh sb="2" eb="3">
      <t>ショウ</t>
    </rPh>
    <rPh sb="4" eb="5">
      <t>モトム</t>
    </rPh>
    <rPh sb="6" eb="7">
      <t>ショ</t>
    </rPh>
    <phoneticPr fontId="1"/>
  </si>
  <si>
    <t>型枠工</t>
    <rPh sb="0" eb="2">
      <t>カタワク</t>
    </rPh>
    <rPh sb="2" eb="3">
      <t>コウ</t>
    </rPh>
    <phoneticPr fontId="1"/>
  </si>
  <si>
    <t>足場工</t>
    <rPh sb="0" eb="2">
      <t>アシバ</t>
    </rPh>
    <rPh sb="2" eb="3">
      <t>コウ</t>
    </rPh>
    <phoneticPr fontId="1"/>
  </si>
  <si>
    <t>一般管理費（諸経費）</t>
    <rPh sb="0" eb="2">
      <t>イッパン</t>
    </rPh>
    <rPh sb="2" eb="5">
      <t>カンリヒ</t>
    </rPh>
    <rPh sb="6" eb="9">
      <t>ショケイヒ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</si>
  <si>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</si>
  <si>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</si>
  <si>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工事名称</t>
    <rPh sb="0" eb="2">
      <t>コウジ</t>
    </rPh>
    <rPh sb="2" eb="4">
      <t>メイショウ</t>
    </rPh>
    <phoneticPr fontId="1"/>
  </si>
  <si>
    <t>業者コード</t>
    <rPh sb="0" eb="2">
      <t>ギョウシャ</t>
    </rPh>
    <phoneticPr fontId="1"/>
  </si>
  <si>
    <t>工事コード</t>
    <rPh sb="0" eb="2">
      <t>コウジ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</si>
  <si>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</si>
  <si>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関東銀行</t>
    <rPh sb="0" eb="2">
      <t>カントウ</t>
    </rPh>
    <rPh sb="2" eb="4">
      <t>ギンコウ</t>
    </rPh>
    <phoneticPr fontId="1"/>
  </si>
  <si>
    <t>南東京支店</t>
    <rPh sb="0" eb="1">
      <t>ミナミ</t>
    </rPh>
    <rPh sb="1" eb="3">
      <t>トウキョウ</t>
    </rPh>
    <rPh sb="3" eb="5">
      <t>シテン</t>
    </rPh>
    <phoneticPr fontId="1"/>
  </si>
  <si>
    <t>普）123456</t>
    <rPh sb="0" eb="1">
      <t>ススム</t>
    </rPh>
    <phoneticPr fontId="1"/>
  </si>
  <si>
    <t>株式会社南東京土建</t>
    <rPh sb="0" eb="2">
      <t>カブシキ</t>
    </rPh>
    <rPh sb="2" eb="4">
      <t>カイシャ</t>
    </rPh>
    <rPh sb="4" eb="5">
      <t>ミナミ</t>
    </rPh>
    <rPh sb="5" eb="7">
      <t>トウキョウ</t>
    </rPh>
    <rPh sb="7" eb="9">
      <t>ドケン</t>
    </rPh>
    <phoneticPr fontId="1"/>
  </si>
  <si>
    <t>下記のとおり御請求申し上げます。</t>
    <rPh sb="0" eb="2">
      <t>カキ</t>
    </rPh>
    <rPh sb="6" eb="9">
      <t>ゴセイキュウ</t>
    </rPh>
    <rPh sb="9" eb="10">
      <t>モウ</t>
    </rPh>
    <rPh sb="11" eb="12">
      <t>ア</t>
    </rPh>
    <phoneticPr fontId="1"/>
  </si>
  <si>
    <t>御請求額</t>
    <rPh sb="0" eb="3">
      <t>ゴセイキュウ</t>
    </rPh>
    <rPh sb="3" eb="4">
      <t>ガク</t>
    </rPh>
    <phoneticPr fontId="1"/>
  </si>
  <si>
    <t>(税込)</t>
    <rPh sb="1" eb="3">
      <t>ゼイコ</t>
    </rPh>
    <phoneticPr fontId="1"/>
  </si>
  <si>
    <t>支払条件：契約書通りでお願いします。</t>
    <rPh sb="0" eb="2">
      <t>シハラ</t>
    </rPh>
    <rPh sb="2" eb="4">
      <t>ジョウケン</t>
    </rPh>
    <rPh sb="5" eb="8">
      <t>ケイヤクショ</t>
    </rPh>
    <rPh sb="8" eb="9">
      <t>トオ</t>
    </rPh>
    <rPh sb="12" eb="13">
      <t>ネガ</t>
    </rPh>
    <phoneticPr fontId="1"/>
  </si>
  <si>
    <t>平成２７年１０月３１日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</si>
  <si>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工事件名：大江戸商事新築工事</t>
    <rPh sb="0" eb="2">
      <t>コウジ</t>
    </rPh>
    <rPh sb="2" eb="4">
      <t>ケンメイ</t>
    </rPh>
    <rPh sb="5" eb="8">
      <t>オオエド</t>
    </rPh>
    <rPh sb="8" eb="10">
      <t>ショウジ</t>
    </rPh>
    <rPh sb="10" eb="12">
      <t>シンチク</t>
    </rPh>
    <rPh sb="12" eb="14">
      <t>コウジ</t>
    </rPh>
    <phoneticPr fontId="1"/>
  </si>
  <si>
    <t>大江戸商事本社社屋新築工事</t>
    <rPh sb="0" eb="3">
      <t>オオエド</t>
    </rPh>
    <rPh sb="3" eb="5">
      <t>ショウジ</t>
    </rPh>
    <rPh sb="5" eb="7">
      <t>ホンシャ</t>
    </rPh>
    <rPh sb="7" eb="9">
      <t>シャオク</t>
    </rPh>
    <rPh sb="9" eb="11">
      <t>シンチク</t>
    </rPh>
    <rPh sb="11" eb="13">
      <t>コウジ</t>
    </rPh>
    <phoneticPr fontId="1"/>
  </si>
  <si>
    <t>111-1111 東京都南東京市中央1-1-1　　　　　　　　　　株式会社南東京土建　　　　　　　　　　　　　　　　　　　　　代表取締役　土屋　建一　　　　　　　　　　　　　　　　　　電話　０４９－７７７－７７７７</t>
    <rPh sb="9" eb="12">
      <t>トウキョウト</t>
    </rPh>
    <rPh sb="12" eb="13">
      <t>ミナミ</t>
    </rPh>
    <rPh sb="13" eb="16">
      <t>トウキョウシ</t>
    </rPh>
    <rPh sb="16" eb="18">
      <t>チュウオウ</t>
    </rPh>
    <rPh sb="33" eb="35">
      <t>カブシキ</t>
    </rPh>
    <rPh sb="35" eb="37">
      <t>カイシャ</t>
    </rPh>
    <rPh sb="37" eb="38">
      <t>ミナミ</t>
    </rPh>
    <rPh sb="38" eb="40">
      <t>トウキョウ</t>
    </rPh>
    <rPh sb="40" eb="42">
      <t>ドケン</t>
    </rPh>
    <rPh sb="63" eb="65">
      <t>ダイヒョウ</t>
    </rPh>
    <rPh sb="65" eb="68">
      <t>トリシマリヤク</t>
    </rPh>
    <rPh sb="69" eb="71">
      <t>ツチヤ</t>
    </rPh>
    <rPh sb="72" eb="74">
      <t>ケンイチ</t>
    </rPh>
    <rPh sb="92" eb="94">
      <t>デンワ</t>
    </rPh>
    <phoneticPr fontId="1"/>
  </si>
  <si>
    <t>株式会社　鹿中組　御中</t>
    <rPh sb="0" eb="2">
      <t>カブシキ</t>
    </rPh>
    <rPh sb="2" eb="4">
      <t>カイシャ</t>
    </rPh>
    <rPh sb="5" eb="6">
      <t>シカ</t>
    </rPh>
    <rPh sb="6" eb="7">
      <t>ナカ</t>
    </rPh>
    <rPh sb="7" eb="8">
      <t>クミ</t>
    </rPh>
    <rPh sb="9" eb="11">
      <t>オンチュウ</t>
    </rPh>
    <phoneticPr fontId="1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</si>
</sst>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0.0_);[Red]\(0.0\)"/>
    <numFmt numFmtId="178" formatCode="0.000%"/>
    <numFmt numFmtId="179" formatCode="#,##0_);[Red]\(#,##0\)"/>
    <numFmt numFmtId="180" formatCode="0.0%"/>
    <numFmt numFmtId="181" formatCode="&quot;¥&quot;#,##0_);[Red]\(&quot;¥&quot;#,##0\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" fontId="0" fillId="0" borderId="1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8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8" fillId="0" borderId="13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8" fontId="8" fillId="0" borderId="0" xfId="0" applyNumberFormat="1" applyFont="1">
      <alignment vertical="center"/>
    </xf>
    <xf numFmtId="176" fontId="8" fillId="0" borderId="14" xfId="0" applyNumberFormat="1" applyFon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178" fontId="0" fillId="0" borderId="21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178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178" fontId="0" fillId="0" borderId="22" xfId="0" applyNumberFormat="1" applyFont="1" applyBorder="1">
      <alignment vertical="center"/>
    </xf>
    <xf numFmtId="179" fontId="0" fillId="0" borderId="0" xfId="0" applyNumberFormat="1">
      <alignment vertical="center"/>
    </xf>
    <xf numFmtId="179" fontId="0" fillId="0" borderId="3" xfId="0" applyNumberForma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9" fontId="0" fillId="0" borderId="8" xfId="0" applyNumberFormat="1" applyBorder="1">
      <alignment vertical="center"/>
    </xf>
    <xf numFmtId="180" fontId="0" fillId="0" borderId="1" xfId="0" applyNumberFormat="1" applyBorder="1">
      <alignment vertical="center"/>
    </xf>
    <xf numFmtId="0" fontId="6" fillId="0" borderId="32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 wrapText="1"/>
    </xf>
    <xf numFmtId="181" fontId="7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workbookViewId="0">
      <selection activeCell="B4" sqref="B4"/>
    </sheetView>
  </sheetViews>
  <sheetFormatPr defaultRowHeight="13.5"/>
  <cols>
    <col min="1" max="1" width="4.5" customWidth="1"/>
    <col min="2" max="2" width="22.75" customWidth="1"/>
    <col min="3" max="3" width="24.625" customWidth="1"/>
    <col min="4" max="4" width="7.25" style="3" customWidth="1"/>
    <col min="5" max="5" width="9" style="2"/>
    <col min="6" max="6" width="9" style="50"/>
    <col min="7" max="7" width="17.375" style="1" customWidth="1"/>
    <col min="8" max="8" width="34.875" style="3" customWidth="1"/>
  </cols>
  <sheetData>
    <row r="1" spans="2:8" ht="27" customHeight="1">
      <c r="B1" s="59" t="s">
        <v>32</v>
      </c>
      <c r="C1" s="59"/>
      <c r="D1" s="59"/>
      <c r="E1" s="59"/>
      <c r="F1" s="59"/>
      <c r="G1" s="59"/>
      <c r="H1" s="59"/>
    </row>
    <row r="2" spans="2:8" ht="8.25" customHeight="1">
      <c r="B2" s="27"/>
    </row>
    <row r="3" spans="2:8" ht="25.5" customHeight="1" thickBot="1">
      <c r="B3" t="s">
        <v>71</v>
      </c>
      <c r="H3" s="26" t="s">
        <v>31</v>
      </c>
    </row>
    <row r="4" spans="2:8" ht="25.5" customHeight="1">
      <c r="B4" s="10" t="s">
        <v>23</v>
      </c>
      <c r="C4" s="11" t="s">
        <v>24</v>
      </c>
      <c r="D4" s="11" t="s">
        <v>25</v>
      </c>
      <c r="E4" s="12" t="s">
        <v>26</v>
      </c>
      <c r="F4" s="51" t="s">
        <v>27</v>
      </c>
      <c r="G4" s="13" t="s">
        <v>28</v>
      </c>
      <c r="H4" s="14" t="s">
        <v>29</v>
      </c>
    </row>
    <row r="5" spans="2:8" ht="24" customHeight="1">
      <c r="B5" s="15" t="s">
        <v>0</v>
      </c>
      <c r="C5" s="5"/>
      <c r="D5" s="4"/>
      <c r="E5" s="6"/>
      <c r="F5" s="52"/>
      <c r="G5" s="7"/>
      <c r="H5" s="23"/>
    </row>
    <row r="6" spans="2:8" ht="18" customHeight="1">
      <c r="B6" s="16" t="s">
        <v>1</v>
      </c>
      <c r="C6" s="5"/>
      <c r="D6" s="4"/>
      <c r="E6" s="6"/>
      <c r="F6" s="52"/>
      <c r="G6" s="7"/>
      <c r="H6" s="23"/>
    </row>
    <row r="7" spans="2:8" ht="18" customHeight="1">
      <c r="B7" s="16" t="s">
        <v>2</v>
      </c>
      <c r="C7" s="5"/>
      <c r="D7" s="4" t="s">
        <v>7</v>
      </c>
      <c r="E7" s="6">
        <v>1000</v>
      </c>
      <c r="F7" s="52">
        <v>3000</v>
      </c>
      <c r="G7" s="7">
        <f>E7*F7</f>
        <v>3000000</v>
      </c>
      <c r="H7" s="23" t="s">
        <v>13</v>
      </c>
    </row>
    <row r="8" spans="2:8" ht="18" customHeight="1">
      <c r="B8" s="16" t="s">
        <v>3</v>
      </c>
      <c r="C8" s="5"/>
      <c r="D8" s="4" t="s">
        <v>7</v>
      </c>
      <c r="E8" s="6">
        <v>1000</v>
      </c>
      <c r="F8" s="52">
        <v>700</v>
      </c>
      <c r="G8" s="7">
        <f t="shared" ref="G8:G16" si="0">E8*F8</f>
        <v>700000</v>
      </c>
      <c r="H8" s="23" t="s">
        <v>14</v>
      </c>
    </row>
    <row r="9" spans="2:8" ht="18" customHeight="1">
      <c r="B9" s="16" t="s">
        <v>4</v>
      </c>
      <c r="C9" s="5"/>
      <c r="D9" s="4" t="s">
        <v>7</v>
      </c>
      <c r="E9" s="6">
        <v>1000</v>
      </c>
      <c r="F9" s="52">
        <v>1000</v>
      </c>
      <c r="G9" s="7">
        <f t="shared" si="0"/>
        <v>1000000</v>
      </c>
      <c r="H9" s="23"/>
    </row>
    <row r="10" spans="2:8" ht="18" customHeight="1">
      <c r="B10" s="16" t="s">
        <v>5</v>
      </c>
      <c r="C10" s="5"/>
      <c r="D10" s="4" t="s">
        <v>7</v>
      </c>
      <c r="E10" s="6">
        <v>1000</v>
      </c>
      <c r="F10" s="52">
        <v>300</v>
      </c>
      <c r="G10" s="7">
        <f t="shared" si="0"/>
        <v>300000</v>
      </c>
      <c r="H10" s="23"/>
    </row>
    <row r="11" spans="2:8" ht="18" customHeight="1">
      <c r="B11" s="16" t="s">
        <v>30</v>
      </c>
      <c r="C11" s="5"/>
      <c r="D11" s="4" t="s">
        <v>7</v>
      </c>
      <c r="E11" s="6">
        <v>1000</v>
      </c>
      <c r="F11" s="52">
        <v>300</v>
      </c>
      <c r="G11" s="7">
        <f t="shared" si="0"/>
        <v>300000</v>
      </c>
      <c r="H11" s="23"/>
    </row>
    <row r="12" spans="2:8" ht="18" customHeight="1">
      <c r="B12" s="16" t="s">
        <v>6</v>
      </c>
      <c r="C12" s="5"/>
      <c r="D12" s="4" t="s">
        <v>7</v>
      </c>
      <c r="E12" s="6">
        <v>1000</v>
      </c>
      <c r="F12" s="52">
        <v>200</v>
      </c>
      <c r="G12" s="7">
        <f t="shared" si="0"/>
        <v>200000</v>
      </c>
      <c r="H12" s="23"/>
    </row>
    <row r="13" spans="2:8" ht="18" customHeight="1">
      <c r="B13" s="15" t="s">
        <v>8</v>
      </c>
      <c r="C13" s="5"/>
      <c r="D13" s="4"/>
      <c r="E13" s="6"/>
      <c r="F13" s="52">
        <f>SUM(F7:F12)</f>
        <v>5500</v>
      </c>
      <c r="G13" s="8">
        <f>SUM(G7:G12)</f>
        <v>5500000</v>
      </c>
      <c r="H13" s="23"/>
    </row>
    <row r="14" spans="2:8" ht="18" customHeight="1">
      <c r="B14" s="16" t="s">
        <v>9</v>
      </c>
      <c r="C14" s="5"/>
      <c r="D14" s="4"/>
      <c r="E14" s="6"/>
      <c r="F14" s="52"/>
      <c r="G14" s="9"/>
      <c r="H14" s="23"/>
    </row>
    <row r="15" spans="2:8" ht="18" customHeight="1">
      <c r="B15" s="16" t="s">
        <v>11</v>
      </c>
      <c r="C15" s="5"/>
      <c r="D15" s="4" t="s">
        <v>10</v>
      </c>
      <c r="E15" s="6">
        <v>1000</v>
      </c>
      <c r="F15" s="52">
        <v>1000</v>
      </c>
      <c r="G15" s="9">
        <f t="shared" si="0"/>
        <v>1000000</v>
      </c>
      <c r="H15" s="23" t="s">
        <v>33</v>
      </c>
    </row>
    <row r="16" spans="2:8" ht="18" customHeight="1">
      <c r="B16" s="16" t="s">
        <v>3</v>
      </c>
      <c r="C16" s="5"/>
      <c r="D16" s="4" t="s">
        <v>10</v>
      </c>
      <c r="E16" s="6">
        <v>1000</v>
      </c>
      <c r="F16" s="52">
        <v>500</v>
      </c>
      <c r="G16" s="9">
        <f t="shared" si="0"/>
        <v>500000</v>
      </c>
      <c r="H16" s="23" t="s">
        <v>34</v>
      </c>
    </row>
    <row r="17" spans="2:8" ht="18" customHeight="1">
      <c r="B17" s="15" t="s">
        <v>8</v>
      </c>
      <c r="C17" s="5"/>
      <c r="D17" s="4"/>
      <c r="E17" s="6"/>
      <c r="F17" s="52">
        <f>SUM(F15:F16)</f>
        <v>1500</v>
      </c>
      <c r="G17" s="8">
        <f>SUM(G15:G16)</f>
        <v>1500000</v>
      </c>
      <c r="H17" s="23"/>
    </row>
    <row r="18" spans="2:8" ht="18" customHeight="1">
      <c r="B18" s="16"/>
      <c r="C18" s="5"/>
      <c r="D18" s="4"/>
      <c r="E18" s="6"/>
      <c r="F18" s="52"/>
      <c r="G18" s="9"/>
      <c r="H18" s="23"/>
    </row>
    <row r="19" spans="2:8" ht="18" customHeight="1">
      <c r="B19" s="16" t="s">
        <v>12</v>
      </c>
      <c r="C19" s="5"/>
      <c r="D19" s="4" t="s">
        <v>15</v>
      </c>
      <c r="E19" s="6">
        <v>1</v>
      </c>
      <c r="F19" s="52"/>
      <c r="G19" s="9">
        <f>(G13+G17)*0.1</f>
        <v>700000</v>
      </c>
      <c r="H19" s="23" t="s">
        <v>16</v>
      </c>
    </row>
    <row r="20" spans="2:8" ht="18" customHeight="1">
      <c r="B20" s="16"/>
      <c r="C20" s="5"/>
      <c r="D20" s="4"/>
      <c r="E20" s="6"/>
      <c r="F20" s="52"/>
      <c r="G20" s="7"/>
      <c r="H20" s="23"/>
    </row>
    <row r="21" spans="2:8" ht="18" customHeight="1">
      <c r="B21" s="17" t="s">
        <v>17</v>
      </c>
      <c r="C21" s="5"/>
      <c r="D21" s="4"/>
      <c r="E21" s="6"/>
      <c r="F21" s="52"/>
      <c r="G21" s="7">
        <f>G13+G17+G19</f>
        <v>7700000</v>
      </c>
      <c r="H21" s="23"/>
    </row>
    <row r="22" spans="2:8" ht="18" customHeight="1">
      <c r="B22" s="17" t="s">
        <v>18</v>
      </c>
      <c r="C22" s="5"/>
      <c r="D22" s="4"/>
      <c r="E22" s="6"/>
      <c r="F22" s="52"/>
      <c r="G22" s="7">
        <v>0</v>
      </c>
      <c r="H22" s="23"/>
    </row>
    <row r="23" spans="2:8" ht="18" customHeight="1">
      <c r="B23" s="18"/>
      <c r="C23" s="5"/>
      <c r="D23" s="4"/>
      <c r="E23" s="6"/>
      <c r="F23" s="52"/>
      <c r="G23" s="7"/>
      <c r="H23" s="23"/>
    </row>
    <row r="24" spans="2:8" ht="18" customHeight="1">
      <c r="B24" s="17" t="s">
        <v>19</v>
      </c>
      <c r="C24" s="5"/>
      <c r="D24" s="4" t="s">
        <v>20</v>
      </c>
      <c r="E24" s="6">
        <v>250</v>
      </c>
      <c r="F24" s="52">
        <v>3178</v>
      </c>
      <c r="G24" s="7">
        <f t="shared" ref="G24" si="1">E24*F24</f>
        <v>794500</v>
      </c>
      <c r="H24" s="23" t="s">
        <v>21</v>
      </c>
    </row>
    <row r="25" spans="2:8" ht="18" customHeight="1">
      <c r="B25" s="18"/>
      <c r="C25" s="5"/>
      <c r="D25" s="4"/>
      <c r="E25" s="6"/>
      <c r="F25" s="52"/>
      <c r="G25" s="7"/>
      <c r="H25" s="23"/>
    </row>
    <row r="26" spans="2:8" ht="18" customHeight="1" thickBot="1">
      <c r="B26" s="19" t="s">
        <v>22</v>
      </c>
      <c r="C26" s="20"/>
      <c r="D26" s="25"/>
      <c r="E26" s="21"/>
      <c r="F26" s="53"/>
      <c r="G26" s="22">
        <f>G21+G24</f>
        <v>8494500</v>
      </c>
      <c r="H26" s="24"/>
    </row>
    <row r="27" spans="2:8" ht="23.25" customHeight="1"/>
  </sheetData>
  <mergeCells count="1">
    <mergeCell ref="B1:H1"/>
  </mergeCells>
  <phoneticPr fontId="1"/>
  <pageMargins left="0.7" right="0.7" top="0.75" bottom="0.75" header="0.3" footer="0.3"/>
  <pageSetup paperSize="9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B23" sqref="B23"/>
    </sheetView>
  </sheetViews>
  <sheetFormatPr defaultRowHeight="13.5"/>
  <cols>
    <col min="1" max="2" width="21.625" customWidth="1"/>
    <col min="3" max="3" width="21.625" style="28" customWidth="1"/>
    <col min="4" max="4" width="21.625" customWidth="1"/>
  </cols>
  <sheetData>
    <row r="1" spans="1:4" ht="9.75" customHeight="1"/>
    <row r="2" spans="1:4" ht="32.25" customHeight="1">
      <c r="A2" s="60" t="s">
        <v>51</v>
      </c>
      <c r="B2" s="60"/>
      <c r="C2" s="60"/>
      <c r="D2" s="60"/>
    </row>
    <row r="3" spans="1:4" ht="24.75" customHeight="1">
      <c r="A3" s="4" t="s">
        <v>35</v>
      </c>
      <c r="B3" s="4" t="s">
        <v>41</v>
      </c>
      <c r="C3" s="41" t="s">
        <v>42</v>
      </c>
      <c r="D3" s="46" t="s">
        <v>43</v>
      </c>
    </row>
    <row r="4" spans="1:4" ht="24.75" customHeight="1">
      <c r="A4" s="4" t="s">
        <v>36</v>
      </c>
      <c r="B4" s="4" t="s">
        <v>36</v>
      </c>
      <c r="C4" s="42">
        <v>8.9139999999999997E-2</v>
      </c>
      <c r="D4" s="47">
        <v>8.9139999999999997E-2</v>
      </c>
    </row>
    <row r="5" spans="1:4" ht="24.75" customHeight="1">
      <c r="A5" s="4"/>
      <c r="B5" s="4" t="s">
        <v>39</v>
      </c>
      <c r="C5" s="42">
        <v>1.5E-3</v>
      </c>
      <c r="D5" s="48"/>
    </row>
    <row r="6" spans="1:4" ht="24.75" customHeight="1">
      <c r="A6" s="4" t="s">
        <v>38</v>
      </c>
      <c r="B6" s="4" t="s">
        <v>38</v>
      </c>
      <c r="C6" s="42">
        <v>4.9849999999999998E-2</v>
      </c>
      <c r="D6" s="47">
        <v>4.9849999999999998E-2</v>
      </c>
    </row>
    <row r="7" spans="1:4" ht="24.75" customHeight="1">
      <c r="A7" s="4"/>
      <c r="B7" s="4" t="s">
        <v>40</v>
      </c>
      <c r="C7" s="42">
        <v>7.9000000000000008E-3</v>
      </c>
      <c r="D7" s="47">
        <v>7.9000000000000008E-3</v>
      </c>
    </row>
    <row r="8" spans="1:4" ht="24.75" customHeight="1" thickBot="1">
      <c r="A8" s="25" t="s">
        <v>37</v>
      </c>
      <c r="B8" s="25" t="s">
        <v>37</v>
      </c>
      <c r="C8" s="45">
        <v>1.0500000000000001E-2</v>
      </c>
      <c r="D8" s="49">
        <v>6.0000000000000001E-3</v>
      </c>
    </row>
    <row r="9" spans="1:4" ht="24.75" customHeight="1">
      <c r="A9" s="43" t="s">
        <v>22</v>
      </c>
      <c r="B9" s="43"/>
      <c r="C9" s="44">
        <f>SUM(C4:C8)</f>
        <v>0.15889</v>
      </c>
      <c r="D9" s="47">
        <f>SUM(D4:D8)</f>
        <v>0.15289</v>
      </c>
    </row>
    <row r="10" spans="1:4" ht="24.75" customHeight="1" thickBot="1"/>
    <row r="11" spans="1:4" ht="17.25" customHeight="1" thickTop="1">
      <c r="A11" s="29" t="s">
        <v>44</v>
      </c>
      <c r="B11" s="30" t="s">
        <v>45</v>
      </c>
      <c r="C11" s="31" t="s">
        <v>46</v>
      </c>
      <c r="D11" s="32" t="s">
        <v>47</v>
      </c>
    </row>
    <row r="12" spans="1:4" ht="38.25" customHeight="1">
      <c r="A12" s="37">
        <v>20000</v>
      </c>
      <c r="B12" s="38">
        <v>250</v>
      </c>
      <c r="C12" s="39">
        <v>0.15889</v>
      </c>
      <c r="D12" s="40">
        <f>A12*B12*C12</f>
        <v>794450</v>
      </c>
    </row>
    <row r="13" spans="1:4" ht="17.25" customHeight="1" thickBot="1">
      <c r="A13" s="33" t="s">
        <v>49</v>
      </c>
      <c r="B13" s="34" t="s">
        <v>48</v>
      </c>
      <c r="C13" s="35"/>
      <c r="D13" s="36" t="s">
        <v>49</v>
      </c>
    </row>
    <row r="14" spans="1:4" ht="26.25" customHeight="1" thickTop="1"/>
    <row r="15" spans="1:4" ht="26.25" customHeight="1"/>
    <row r="16" spans="1:4" ht="17.25" customHeight="1"/>
  </sheetData>
  <mergeCells count="1">
    <mergeCell ref="A2:D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>
      <selection activeCell="H26" sqref="H26"/>
    </sheetView>
  </sheetViews>
  <sheetFormatPr defaultRowHeight="13.5"/>
  <cols>
    <col min="1" max="1" width="4.5" customWidth="1"/>
    <col min="2" max="2" width="22.75" customWidth="1"/>
    <col min="3" max="3" width="9.75" style="3" customWidth="1"/>
    <col min="4" max="4" width="9" style="2"/>
    <col min="5" max="5" width="9" style="50"/>
    <col min="6" max="6" width="17.375" style="1" customWidth="1"/>
    <col min="7" max="7" width="1.125" style="1" customWidth="1"/>
    <col min="8" max="8" width="12.125" style="1" customWidth="1"/>
    <col min="9" max="9" width="29.25" style="3" customWidth="1"/>
  </cols>
  <sheetData>
    <row r="1" spans="2:9" ht="27" customHeight="1">
      <c r="B1" s="59" t="s">
        <v>52</v>
      </c>
      <c r="C1" s="59"/>
      <c r="D1" s="59"/>
      <c r="E1" s="59"/>
      <c r="F1" s="59"/>
      <c r="G1" s="59"/>
      <c r="H1" s="59"/>
      <c r="I1" s="59"/>
    </row>
    <row r="2" spans="2:9" ht="33" customHeight="1">
      <c r="B2" s="84" t="s">
        <v>74</v>
      </c>
      <c r="C2" s="84"/>
      <c r="H2" s="82" t="s">
        <v>70</v>
      </c>
      <c r="I2" s="82"/>
    </row>
    <row r="3" spans="2:9" ht="33" customHeight="1">
      <c r="B3" s="57" t="s">
        <v>66</v>
      </c>
      <c r="H3" s="81" t="s">
        <v>73</v>
      </c>
      <c r="I3" s="81"/>
    </row>
    <row r="4" spans="2:9" ht="45.75" customHeight="1" thickBot="1">
      <c r="B4" s="55" t="s">
        <v>67</v>
      </c>
      <c r="C4" s="83">
        <f>F20</f>
        <v>4587030</v>
      </c>
      <c r="D4" s="83"/>
      <c r="E4" s="83"/>
      <c r="F4" s="56" t="s">
        <v>68</v>
      </c>
      <c r="G4" s="58"/>
      <c r="H4" s="81"/>
      <c r="I4" s="81"/>
    </row>
    <row r="5" spans="2:9" ht="25.5" customHeight="1" thickBot="1">
      <c r="B5" t="s">
        <v>69</v>
      </c>
      <c r="I5" s="26"/>
    </row>
    <row r="6" spans="2:9" ht="30" customHeight="1">
      <c r="B6" s="10" t="s">
        <v>23</v>
      </c>
      <c r="C6" s="11" t="s">
        <v>25</v>
      </c>
      <c r="D6" s="12" t="s">
        <v>26</v>
      </c>
      <c r="E6" s="51" t="s">
        <v>27</v>
      </c>
      <c r="F6" s="13" t="s">
        <v>28</v>
      </c>
      <c r="G6" s="85" t="s">
        <v>58</v>
      </c>
      <c r="H6" s="86"/>
      <c r="I6" s="14" t="s">
        <v>72</v>
      </c>
    </row>
    <row r="7" spans="2:9" ht="18" customHeight="1">
      <c r="B7" s="15"/>
      <c r="C7" s="4"/>
      <c r="D7" s="6"/>
      <c r="E7" s="52"/>
      <c r="F7" s="7"/>
      <c r="G7" s="70" t="s">
        <v>59</v>
      </c>
      <c r="H7" s="87"/>
      <c r="I7" s="79">
        <v>1111</v>
      </c>
    </row>
    <row r="8" spans="2:9" ht="18" customHeight="1">
      <c r="B8" s="15" t="s">
        <v>53</v>
      </c>
      <c r="C8" s="4"/>
      <c r="D8" s="6">
        <v>500</v>
      </c>
      <c r="E8" s="52">
        <v>5500</v>
      </c>
      <c r="F8" s="7">
        <f>D8*E8</f>
        <v>2750000</v>
      </c>
      <c r="G8" s="88"/>
      <c r="H8" s="89"/>
      <c r="I8" s="80"/>
    </row>
    <row r="9" spans="2:9" ht="18" customHeight="1">
      <c r="B9" s="15"/>
      <c r="C9" s="4"/>
      <c r="D9" s="6"/>
      <c r="E9" s="52"/>
      <c r="F9" s="8"/>
      <c r="G9" s="90" t="s">
        <v>60</v>
      </c>
      <c r="H9" s="91"/>
      <c r="I9" s="79">
        <v>1234</v>
      </c>
    </row>
    <row r="10" spans="2:9" ht="18" customHeight="1">
      <c r="B10" s="15" t="s">
        <v>54</v>
      </c>
      <c r="C10" s="4" t="s">
        <v>10</v>
      </c>
      <c r="D10" s="6">
        <v>500</v>
      </c>
      <c r="E10" s="52">
        <v>1500</v>
      </c>
      <c r="F10" s="7">
        <f>D10*E10</f>
        <v>750000</v>
      </c>
      <c r="G10" s="92"/>
      <c r="H10" s="93"/>
      <c r="I10" s="80"/>
    </row>
    <row r="11" spans="2:9" ht="18" customHeight="1">
      <c r="B11" s="16"/>
      <c r="C11" s="4"/>
      <c r="D11" s="6"/>
      <c r="E11" s="52"/>
      <c r="F11" s="9"/>
      <c r="G11" s="61"/>
      <c r="H11" s="62"/>
      <c r="I11" s="63"/>
    </row>
    <row r="12" spans="2:9" ht="18" customHeight="1">
      <c r="B12" s="15" t="s">
        <v>55</v>
      </c>
      <c r="C12" s="4" t="s">
        <v>15</v>
      </c>
      <c r="D12" s="6">
        <v>1</v>
      </c>
      <c r="E12" s="52"/>
      <c r="F12" s="9">
        <f>(F8+F10)*0.1</f>
        <v>350000</v>
      </c>
      <c r="G12" s="64" t="s">
        <v>61</v>
      </c>
      <c r="H12" s="65"/>
      <c r="I12" s="23" t="s">
        <v>62</v>
      </c>
    </row>
    <row r="13" spans="2:9" ht="18" customHeight="1">
      <c r="B13" s="16"/>
      <c r="C13" s="4"/>
      <c r="D13" s="6"/>
      <c r="E13" s="52"/>
      <c r="F13" s="7"/>
      <c r="G13" s="66"/>
      <c r="H13" s="67"/>
      <c r="I13" s="23" t="s">
        <v>63</v>
      </c>
    </row>
    <row r="14" spans="2:9" ht="18" customHeight="1">
      <c r="B14" s="17" t="s">
        <v>56</v>
      </c>
      <c r="C14" s="4"/>
      <c r="D14" s="6"/>
      <c r="E14" s="52"/>
      <c r="F14" s="7">
        <f>SUM(F8:F12)</f>
        <v>3850000</v>
      </c>
      <c r="G14" s="66"/>
      <c r="H14" s="67"/>
      <c r="I14" s="23" t="s">
        <v>64</v>
      </c>
    </row>
    <row r="15" spans="2:9" ht="18" customHeight="1">
      <c r="B15" s="17"/>
      <c r="C15" s="4"/>
      <c r="D15" s="6"/>
      <c r="E15" s="52"/>
      <c r="F15" s="7"/>
      <c r="G15" s="68"/>
      <c r="H15" s="69"/>
      <c r="I15" s="23" t="s">
        <v>65</v>
      </c>
    </row>
    <row r="16" spans="2:9" ht="18" customHeight="1">
      <c r="B16" s="17" t="s">
        <v>19</v>
      </c>
      <c r="C16" s="4" t="s">
        <v>20</v>
      </c>
      <c r="D16" s="6">
        <v>125</v>
      </c>
      <c r="E16" s="52">
        <v>3178</v>
      </c>
      <c r="F16" s="7">
        <f t="shared" ref="F16" si="0">D16*E16</f>
        <v>397250</v>
      </c>
      <c r="G16" s="70"/>
      <c r="H16" s="71"/>
      <c r="I16" s="72"/>
    </row>
    <row r="17" spans="2:9" ht="18" customHeight="1">
      <c r="B17" s="17"/>
      <c r="C17" s="4"/>
      <c r="D17" s="6"/>
      <c r="E17" s="52"/>
      <c r="F17" s="7"/>
      <c r="G17" s="73"/>
      <c r="H17" s="74"/>
      <c r="I17" s="75"/>
    </row>
    <row r="18" spans="2:9" ht="18" customHeight="1">
      <c r="B18" s="17" t="s">
        <v>22</v>
      </c>
      <c r="C18" s="4"/>
      <c r="D18" s="6"/>
      <c r="E18" s="52"/>
      <c r="F18" s="7">
        <f>F14+F16</f>
        <v>4247250</v>
      </c>
      <c r="G18" s="73"/>
      <c r="H18" s="74"/>
      <c r="I18" s="75"/>
    </row>
    <row r="19" spans="2:9" ht="18" customHeight="1">
      <c r="B19" s="17" t="s">
        <v>57</v>
      </c>
      <c r="C19" s="4" t="s">
        <v>50</v>
      </c>
      <c r="D19" s="54">
        <v>0.08</v>
      </c>
      <c r="E19" s="52"/>
      <c r="F19" s="7">
        <f>F18*D19</f>
        <v>339780</v>
      </c>
      <c r="G19" s="73"/>
      <c r="H19" s="74"/>
      <c r="I19" s="75"/>
    </row>
    <row r="20" spans="2:9" ht="18" customHeight="1" thickBot="1">
      <c r="B20" s="19" t="s">
        <v>22</v>
      </c>
      <c r="C20" s="25"/>
      <c r="D20" s="21"/>
      <c r="E20" s="53"/>
      <c r="F20" s="22">
        <f>SUM(F18:F19)</f>
        <v>4587030</v>
      </c>
      <c r="G20" s="76"/>
      <c r="H20" s="77"/>
      <c r="I20" s="78"/>
    </row>
    <row r="21" spans="2:9" ht="23.25" customHeight="1"/>
  </sheetData>
  <mergeCells count="13">
    <mergeCell ref="G11:I11"/>
    <mergeCell ref="G12:H15"/>
    <mergeCell ref="G16:I20"/>
    <mergeCell ref="B1:I1"/>
    <mergeCell ref="I7:I8"/>
    <mergeCell ref="I9:I10"/>
    <mergeCell ref="H3:I4"/>
    <mergeCell ref="H2:I2"/>
    <mergeCell ref="C4:E4"/>
    <mergeCell ref="B2:C2"/>
    <mergeCell ref="G6:H6"/>
    <mergeCell ref="G7:H8"/>
    <mergeCell ref="G9:H10"/>
  </mergeCells>
  <phoneticPr fontId="1"/>
  <pageMargins left="0.7" right="0.7" top="0.75" bottom="0.75" header="0.3" footer="0.3"/>
  <pageSetup paperSize="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見積内訳書</vt:lpstr>
      <vt:lpstr>法定福利費内訳書</vt:lpstr>
      <vt:lpstr>請求書</vt:lpstr>
      <vt:lpstr>見積内訳書!Print_Area</vt:lpstr>
      <vt:lpstr>請求書!Print_Area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</dc:creator>
  <cp:lastModifiedBy>doken</cp:lastModifiedBy>
  <cp:lastPrinted>2015-11-16T13:07:59Z</cp:lastPrinted>
  <dcterms:created xsi:type="dcterms:W3CDTF">2015-11-16T12:34:24Z</dcterms:created>
  <dcterms:modified xsi:type="dcterms:W3CDTF">2016-02-25T01:14:48Z</dcterms:modified>
</cp:coreProperties>
</file>